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495" windowWidth="14970" windowHeight="8070" tabRatio="841" activeTab="1"/>
  </bookViews>
  <sheets>
    <sheet name="faız tab" sheetId="10" r:id="rId1"/>
    <sheet name="yolluk" sheetId="1" r:id="rId2"/>
    <sheet name="Uyumluluk Raporu" sheetId="11" r:id="rId3"/>
  </sheets>
  <externalReferences>
    <externalReference r:id="rId4"/>
  </externalReferences>
  <definedNames>
    <definedName name="_TAZ1">#REF!</definedName>
    <definedName name="çek">#REF!</definedName>
    <definedName name="damga">#REF!</definedName>
    <definedName name="emekli16">#REF!</definedName>
    <definedName name="emekli20">#REF!</definedName>
    <definedName name="gelir">#REF!</definedName>
    <definedName name="Giriş">#REF!</definedName>
    <definedName name="iade">#REF!</definedName>
    <definedName name="ilaç">#REF!</definedName>
    <definedName name="kefalet">#REF!</definedName>
    <definedName name="Kesintiy">[1]Maaş!$AQ$22</definedName>
    <definedName name="kira">#REF!</definedName>
    <definedName name="MAAŞ">#REF!</definedName>
    <definedName name="sendika">#REF!</definedName>
    <definedName name="SOSYAL">#REF!</definedName>
    <definedName name="tahakkuk">#REF!</definedName>
    <definedName name="TAZ">#REF!</definedName>
    <definedName name="Toplam">#REF!</definedName>
    <definedName name="Toplam.">#REF!</definedName>
    <definedName name="_xlnm.Print_Area" localSheetId="1">yolluk!$A$1:$L$35</definedName>
    <definedName name="yüzdeyüz">#REF!</definedName>
  </definedNames>
  <calcPr calcId="124519"/>
</workbook>
</file>

<file path=xl/calcChain.xml><?xml version="1.0" encoding="utf-8"?>
<calcChain xmlns="http://schemas.openxmlformats.org/spreadsheetml/2006/main">
  <c r="I9" i="1"/>
  <c r="F9"/>
  <c r="K31"/>
  <c r="A19"/>
  <c r="E9" l="1"/>
  <c r="C33" i="10" l="1"/>
  <c r="C32"/>
  <c r="C2"/>
  <c r="B9" i="1"/>
  <c r="L14"/>
  <c r="L15"/>
  <c r="L16"/>
  <c r="L17"/>
  <c r="L18"/>
  <c r="L19"/>
  <c r="L20"/>
  <c r="B21"/>
  <c r="J9" s="1"/>
  <c r="J25" s="1"/>
  <c r="L21"/>
  <c r="L22"/>
  <c r="L23"/>
  <c r="L24"/>
  <c r="D25"/>
  <c r="G25"/>
  <c r="A26"/>
  <c r="H26"/>
  <c r="J29"/>
  <c r="D9" i="10"/>
  <c r="F9" s="1"/>
  <c r="E9"/>
  <c r="C30"/>
  <c r="H9" i="1"/>
  <c r="L13" l="1"/>
  <c r="L12"/>
  <c r="L10"/>
  <c r="H25"/>
  <c r="L11"/>
  <c r="K9"/>
  <c r="K25" s="1"/>
  <c r="F25"/>
  <c r="E25"/>
  <c r="L9" l="1"/>
  <c r="L25" s="1"/>
  <c r="A9" i="10" l="1"/>
  <c r="G9" s="1"/>
  <c r="G27" i="1"/>
  <c r="G19" i="10" l="1"/>
  <c r="G15"/>
  <c r="G25" l="1"/>
</calcChain>
</file>

<file path=xl/sharedStrings.xml><?xml version="1.0" encoding="utf-8"?>
<sst xmlns="http://schemas.openxmlformats.org/spreadsheetml/2006/main" count="97" uniqueCount="86">
  <si>
    <t xml:space="preserve">Adı ve soyadı </t>
  </si>
  <si>
    <t>ünvanı</t>
  </si>
  <si>
    <t>aylık kad.derecesi</t>
  </si>
  <si>
    <t xml:space="preserve">gündeliği </t>
  </si>
  <si>
    <t xml:space="preserve">YURT İÇİ </t>
  </si>
  <si>
    <t xml:space="preserve">SÜREKLİ GÖREV YOLLUĞU </t>
  </si>
  <si>
    <t xml:space="preserve">BİDİRİRMİ </t>
  </si>
  <si>
    <t>GÜNDELİKLER</t>
  </si>
  <si>
    <t>GÜN.</t>
  </si>
  <si>
    <t>SAYI</t>
  </si>
  <si>
    <t xml:space="preserve"> </t>
  </si>
  <si>
    <t>TUTARI</t>
  </si>
  <si>
    <t>Yövmi</t>
  </si>
  <si>
    <t>ye</t>
  </si>
  <si>
    <t>Taşıt</t>
  </si>
  <si>
    <t>ücreti</t>
  </si>
  <si>
    <t>Yer değiştirme gideri.</t>
  </si>
  <si>
    <t xml:space="preserve">Sabit </t>
  </si>
  <si>
    <t xml:space="preserve">Nereden nereye </t>
  </si>
  <si>
    <t xml:space="preserve">gittiği </t>
  </si>
  <si>
    <t>Değişken   Unsur</t>
  </si>
  <si>
    <t>mesafe km</t>
  </si>
  <si>
    <t>Tutarı   4</t>
  </si>
  <si>
    <t>Unsur   3</t>
  </si>
  <si>
    <t>1+2+3+4</t>
  </si>
  <si>
    <t xml:space="preserve">Toplam </t>
  </si>
  <si>
    <t>akraba</t>
  </si>
  <si>
    <t>derece</t>
  </si>
  <si>
    <t>DAİRESİ</t>
  </si>
  <si>
    <t xml:space="preserve">BÜTÇE YILI </t>
  </si>
  <si>
    <t>Önceden avas.alıp.al.</t>
  </si>
  <si>
    <t>atama tarihi</t>
  </si>
  <si>
    <t xml:space="preserve">GENEL TOPLAM  </t>
  </si>
  <si>
    <t>Kendisi</t>
  </si>
  <si>
    <t xml:space="preserve">aile </t>
  </si>
  <si>
    <t xml:space="preserve"> sürekli görev yolluğu olarak tahakkuk eden...............................................tç. Sını gösterir bildirimdir.   </t>
  </si>
  <si>
    <t xml:space="preserve">          :</t>
  </si>
  <si>
    <t>İmzası           :</t>
  </si>
  <si>
    <t xml:space="preserve">TOPLAM </t>
  </si>
  <si>
    <t>Birim yetkilisi  :</t>
  </si>
  <si>
    <t>TOPLAM</t>
  </si>
  <si>
    <t xml:space="preserve">Adı ve Soyadı </t>
  </si>
  <si>
    <t>retlerine ait yurtiçi</t>
  </si>
  <si>
    <t>yöv.%</t>
  </si>
  <si>
    <t>YTL.</t>
  </si>
  <si>
    <t>ADI VE SOYADI:</t>
  </si>
  <si>
    <t xml:space="preserve">FAİZ ORANI TABLOSU </t>
  </si>
  <si>
    <t xml:space="preserve">ANA PARA </t>
  </si>
  <si>
    <t xml:space="preserve">Başlama tarihi </t>
  </si>
  <si>
    <t xml:space="preserve">Bitiş tarihi </t>
  </si>
  <si>
    <t xml:space="preserve">Süre gün </t>
  </si>
  <si>
    <t>gün.faiz.or</t>
  </si>
  <si>
    <t>ana faiz oranı</t>
  </si>
  <si>
    <t xml:space="preserve">YASAL TOPLAM FAİZ TUTARI </t>
  </si>
  <si>
    <t xml:space="preserve">SÜREKLİ GÖREV YOLLUK TUTARI </t>
  </si>
  <si>
    <t xml:space="preserve">Tasdik Olunur </t>
  </si>
  <si>
    <t xml:space="preserve">DOSYA NO : </t>
  </si>
  <si>
    <t xml:space="preserve">DAİRESİ </t>
  </si>
  <si>
    <t>KARAR NO</t>
  </si>
  <si>
    <t>BAŞVURMA HARCI</t>
  </si>
  <si>
    <t>KARAR HARCI</t>
  </si>
  <si>
    <t>VEKALET HARCI</t>
  </si>
  <si>
    <t>POSTA GİDERLERİ</t>
  </si>
  <si>
    <t>AVUKATLIK ASGARİ ÜÇRET TARİFESİ</t>
  </si>
  <si>
    <t>DIŞSÜREKGÖREVYOLLUĞU(KİŞİ).xls için Uyumluluk Raporu</t>
  </si>
  <si>
    <t>Çalıştırma tarihi: 31.05.2012 09:45</t>
  </si>
  <si>
    <t>Bu çalışma kitabındaki aşağıdaki özellikler önceki Excel sürümleri tarafından desteklenmiyor. Bu çalışma kitabını önceki bir dosya biçiminde kaydettiğinizde bu özellikler kaybolabilir veya düzeyi düşürülebilir.</t>
  </si>
  <si>
    <t>Önemsiz bir güvenilirlik kaybı</t>
  </si>
  <si>
    <t>Yinelenme sayısı</t>
  </si>
  <si>
    <t>Bu çalışma kitabındaki bazı formüller kapatılmış olan başka çalışma kitaplarına bağlı. Excel'in önceki sürümlerinde, bağlı çalışma kitapları açılmadan bu formüller yeniden hesaplandığında, 255 karakter sınırından sonraki karakterler döndürülemez.</t>
  </si>
  <si>
    <t>2
Tanımlı Adlar</t>
  </si>
  <si>
    <t xml:space="preserve">             Adı ve Soyadı : </t>
  </si>
  <si>
    <t>Ünvanı     :</t>
  </si>
  <si>
    <t>2011/823</t>
  </si>
  <si>
    <t>2013/1193</t>
  </si>
  <si>
    <t>VAN 1. İDARE MAHKEMESİ</t>
  </si>
  <si>
    <t>Mehmet AYDINOĞLU</t>
  </si>
  <si>
    <t xml:space="preserve">Malazgirt-Muş </t>
  </si>
  <si>
    <t>İlçe Milli Eğitim Müdürü v.</t>
  </si>
  <si>
    <t>Mehmet ŞİMŞEK</t>
  </si>
  <si>
    <t xml:space="preserve">Öğretmen </t>
  </si>
  <si>
    <t>9/3</t>
  </si>
  <si>
    <t>Köy İlkokulu</t>
  </si>
  <si>
    <t>Boyundere-Malazgirt</t>
  </si>
  <si>
    <t xml:space="preserve">a atanan </t>
  </si>
  <si>
    <t>2015</t>
  </si>
</sst>
</file>

<file path=xl/styles.xml><?xml version="1.0" encoding="utf-8"?>
<styleSheet xmlns="http://schemas.openxmlformats.org/spreadsheetml/2006/main">
  <numFmts count="3">
    <numFmt numFmtId="164" formatCode="0;[Red]0"/>
    <numFmt numFmtId="165" formatCode="#,##0.000"/>
    <numFmt numFmtId="166" formatCode="#,##0.00;[Red]#,##0.00"/>
  </numFmts>
  <fonts count="8">
    <font>
      <sz val="10"/>
      <name val="Arial Tur"/>
      <charset val="162"/>
    </font>
    <font>
      <sz val="10"/>
      <name val="Arial TUR"/>
      <family val="2"/>
      <charset val="162"/>
    </font>
    <font>
      <b/>
      <sz val="10"/>
      <name val="Arial Tur"/>
      <family val="2"/>
      <charset val="162"/>
    </font>
    <font>
      <sz val="8"/>
      <name val="Arial Tur"/>
      <charset val="162"/>
    </font>
    <font>
      <sz val="10"/>
      <color indexed="10"/>
      <name val="Arial TUR"/>
      <charset val="162"/>
    </font>
    <font>
      <b/>
      <sz val="10"/>
      <name val="Arial Tur"/>
      <charset val="162"/>
    </font>
    <font>
      <sz val="10"/>
      <color rgb="FFFF0000"/>
      <name val="Arial TUR"/>
      <family val="2"/>
      <charset val="162"/>
    </font>
    <font>
      <sz val="10"/>
      <color rgb="FFFF0000"/>
      <name val="Arial Tur"/>
      <charset val="16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2" xfId="0" applyFont="1" applyBorder="1"/>
    <xf numFmtId="0" fontId="1" fillId="0" borderId="7" xfId="0" applyFont="1" applyBorder="1"/>
    <xf numFmtId="0" fontId="1" fillId="0" borderId="3" xfId="0" applyFont="1" applyBorder="1"/>
    <xf numFmtId="0" fontId="1" fillId="0" borderId="4" xfId="0" applyFont="1" applyBorder="1"/>
    <xf numFmtId="49" fontId="0" fillId="0" borderId="1" xfId="0" applyNumberFormat="1" applyBorder="1"/>
    <xf numFmtId="49" fontId="1" fillId="0" borderId="1" xfId="0" applyNumberFormat="1" applyFont="1" applyBorder="1"/>
    <xf numFmtId="49" fontId="1" fillId="0" borderId="0" xfId="0" applyNumberFormat="1" applyFont="1"/>
    <xf numFmtId="49" fontId="1" fillId="0" borderId="5" xfId="0" applyNumberFormat="1" applyFont="1" applyBorder="1"/>
    <xf numFmtId="49" fontId="1" fillId="0" borderId="6" xfId="0" applyNumberFormat="1" applyFont="1" applyBorder="1"/>
    <xf numFmtId="49" fontId="0" fillId="0" borderId="0" xfId="0" applyNumberFormat="1"/>
    <xf numFmtId="49" fontId="1" fillId="0" borderId="0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0" fillId="0" borderId="8" xfId="0" applyBorder="1"/>
    <xf numFmtId="0" fontId="1" fillId="0" borderId="9" xfId="0" applyFont="1" applyBorder="1"/>
    <xf numFmtId="0" fontId="1" fillId="0" borderId="10" xfId="0" applyFont="1" applyBorder="1"/>
    <xf numFmtId="164" fontId="1" fillId="0" borderId="4" xfId="0" applyNumberFormat="1" applyFont="1" applyBorder="1"/>
    <xf numFmtId="3" fontId="1" fillId="0" borderId="4" xfId="0" applyNumberFormat="1" applyFont="1" applyBorder="1"/>
    <xf numFmtId="1" fontId="1" fillId="0" borderId="4" xfId="0" applyNumberFormat="1" applyFont="1" applyBorder="1"/>
    <xf numFmtId="0" fontId="0" fillId="0" borderId="11" xfId="0" applyBorder="1"/>
    <xf numFmtId="0" fontId="1" fillId="0" borderId="11" xfId="0" applyFont="1" applyBorder="1"/>
    <xf numFmtId="164" fontId="1" fillId="0" borderId="11" xfId="0" applyNumberFormat="1" applyFont="1" applyBorder="1"/>
    <xf numFmtId="3" fontId="1" fillId="0" borderId="11" xfId="0" applyNumberFormat="1" applyFont="1" applyBorder="1"/>
    <xf numFmtId="1" fontId="1" fillId="0" borderId="11" xfId="0" applyNumberFormat="1" applyFont="1" applyBorder="1"/>
    <xf numFmtId="0" fontId="1" fillId="0" borderId="12" xfId="0" applyFont="1" applyBorder="1"/>
    <xf numFmtId="164" fontId="1" fillId="0" borderId="12" xfId="0" applyNumberFormat="1" applyFont="1" applyBorder="1"/>
    <xf numFmtId="1" fontId="1" fillId="0" borderId="12" xfId="0" applyNumberFormat="1" applyFont="1" applyBorder="1"/>
    <xf numFmtId="14" fontId="0" fillId="0" borderId="0" xfId="0" applyNumberFormat="1"/>
    <xf numFmtId="9" fontId="1" fillId="0" borderId="11" xfId="0" applyNumberFormat="1" applyFont="1" applyBorder="1"/>
    <xf numFmtId="49" fontId="1" fillId="0" borderId="12" xfId="0" applyNumberFormat="1" applyFont="1" applyBorder="1"/>
    <xf numFmtId="14" fontId="1" fillId="0" borderId="0" xfId="0" applyNumberFormat="1" applyFont="1"/>
    <xf numFmtId="14" fontId="0" fillId="0" borderId="1" xfId="0" applyNumberFormat="1" applyBorder="1"/>
    <xf numFmtId="1" fontId="0" fillId="0" borderId="1" xfId="0" applyNumberFormat="1" applyBorder="1"/>
    <xf numFmtId="166" fontId="1" fillId="0" borderId="12" xfId="0" applyNumberFormat="1" applyFont="1" applyBorder="1"/>
    <xf numFmtId="166" fontId="1" fillId="0" borderId="11" xfId="0" applyNumberFormat="1" applyFont="1" applyBorder="1"/>
    <xf numFmtId="166" fontId="1" fillId="0" borderId="4" xfId="0" applyNumberFormat="1" applyFont="1" applyBorder="1"/>
    <xf numFmtId="4" fontId="1" fillId="0" borderId="12" xfId="0" applyNumberFormat="1" applyFont="1" applyBorder="1"/>
    <xf numFmtId="4" fontId="1" fillId="0" borderId="11" xfId="0" applyNumberFormat="1" applyFont="1" applyBorder="1"/>
    <xf numFmtId="4" fontId="1" fillId="0" borderId="4" xfId="0" applyNumberFormat="1" applyFont="1" applyBorder="1"/>
    <xf numFmtId="4" fontId="1" fillId="0" borderId="13" xfId="0" applyNumberFormat="1" applyFont="1" applyBorder="1"/>
    <xf numFmtId="4" fontId="1" fillId="0" borderId="14" xfId="0" applyNumberFormat="1" applyFont="1" applyBorder="1"/>
    <xf numFmtId="4" fontId="1" fillId="0" borderId="15" xfId="0" applyNumberFormat="1" applyFont="1" applyBorder="1"/>
    <xf numFmtId="0" fontId="1" fillId="0" borderId="16" xfId="0" applyFont="1" applyBorder="1"/>
    <xf numFmtId="49" fontId="1" fillId="0" borderId="7" xfId="0" applyNumberFormat="1" applyFont="1" applyBorder="1"/>
    <xf numFmtId="4" fontId="1" fillId="0" borderId="0" xfId="0" applyNumberFormat="1" applyFont="1"/>
    <xf numFmtId="4" fontId="0" fillId="0" borderId="0" xfId="0" applyNumberFormat="1" applyBorder="1"/>
    <xf numFmtId="0" fontId="0" fillId="0" borderId="0" xfId="0" applyBorder="1"/>
    <xf numFmtId="10" fontId="0" fillId="0" borderId="0" xfId="0" applyNumberFormat="1" applyBorder="1"/>
    <xf numFmtId="4" fontId="0" fillId="0" borderId="1" xfId="0" applyNumberFormat="1" applyBorder="1"/>
    <xf numFmtId="10" fontId="0" fillId="0" borderId="1" xfId="0" applyNumberFormat="1" applyBorder="1"/>
    <xf numFmtId="1" fontId="0" fillId="0" borderId="4" xfId="0" applyNumberFormat="1" applyBorder="1"/>
    <xf numFmtId="165" fontId="0" fillId="0" borderId="1" xfId="0" applyNumberFormat="1" applyBorder="1"/>
    <xf numFmtId="4" fontId="0" fillId="0" borderId="0" xfId="0" applyNumberFormat="1"/>
    <xf numFmtId="10" fontId="0" fillId="0" borderId="0" xfId="0" applyNumberFormat="1"/>
    <xf numFmtId="49" fontId="2" fillId="0" borderId="0" xfId="0" applyNumberFormat="1" applyFont="1" applyBorder="1"/>
    <xf numFmtId="14" fontId="4" fillId="0" borderId="1" xfId="0" applyNumberFormat="1" applyFont="1" applyBorder="1"/>
    <xf numFmtId="0" fontId="4" fillId="0" borderId="0" xfId="0" applyNumberFormat="1" applyFont="1" applyBorder="1"/>
    <xf numFmtId="0" fontId="4" fillId="0" borderId="0" xfId="0" applyFont="1" applyBorder="1"/>
    <xf numFmtId="4" fontId="4" fillId="0" borderId="1" xfId="0" applyNumberFormat="1" applyFont="1" applyBorder="1"/>
    <xf numFmtId="0" fontId="0" fillId="0" borderId="5" xfId="0" applyBorder="1" applyAlignment="1"/>
    <xf numFmtId="0" fontId="0" fillId="0" borderId="7" xfId="0" applyBorder="1" applyAlignment="1"/>
    <xf numFmtId="0" fontId="0" fillId="0" borderId="6" xfId="0" applyBorder="1" applyAlignment="1"/>
    <xf numFmtId="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18" xfId="0" applyNumberForma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5" fillId="0" borderId="0" xfId="0" applyNumberFormat="1" applyFont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4" fontId="0" fillId="0" borderId="20" xfId="0" applyNumberFormat="1" applyBorder="1" applyAlignment="1">
      <alignment horizontal="center" vertical="top" wrapText="1"/>
    </xf>
    <xf numFmtId="2" fontId="0" fillId="0" borderId="0" xfId="0" applyNumberFormat="1"/>
    <xf numFmtId="0" fontId="0" fillId="0" borderId="5" xfId="0" applyBorder="1" applyAlignment="1"/>
    <xf numFmtId="0" fontId="0" fillId="0" borderId="7" xfId="0" applyBorder="1" applyAlignment="1"/>
    <xf numFmtId="0" fontId="0" fillId="0" borderId="6" xfId="0" applyBorder="1" applyAlignment="1"/>
    <xf numFmtId="0" fontId="0" fillId="0" borderId="17" xfId="0" applyBorder="1" applyAlignment="1"/>
    <xf numFmtId="0" fontId="1" fillId="0" borderId="0" xfId="0" applyFont="1" applyAlignment="1">
      <alignment horizontal="center"/>
    </xf>
    <xf numFmtId="0" fontId="6" fillId="0" borderId="11" xfId="0" applyFont="1" applyBorder="1"/>
    <xf numFmtId="4" fontId="6" fillId="0" borderId="1" xfId="0" applyNumberFormat="1" applyFont="1" applyBorder="1"/>
    <xf numFmtId="49" fontId="6" fillId="0" borderId="1" xfId="0" applyNumberFormat="1" applyFont="1" applyBorder="1"/>
    <xf numFmtId="0" fontId="7" fillId="0" borderId="12" xfId="0" applyFont="1" applyBorder="1"/>
    <xf numFmtId="166" fontId="6" fillId="0" borderId="12" xfId="0" applyNumberFormat="1" applyFont="1" applyBorder="1"/>
    <xf numFmtId="49" fontId="6" fillId="0" borderId="1" xfId="0" applyNumberFormat="1" applyFont="1" applyBorder="1" applyAlignment="1"/>
    <xf numFmtId="0" fontId="6" fillId="0" borderId="1" xfId="0" applyFont="1" applyBorder="1" applyAlignment="1"/>
    <xf numFmtId="0" fontId="6" fillId="0" borderId="0" xfId="0" applyFont="1" applyAlignment="1"/>
    <xf numFmtId="2" fontId="6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el/ycakar/Y&#214;D/Maliye%20Maa&#351;%20Nakitleri/Maa&#351;%20Muhasab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aş"/>
      <sheetName val="Nakit"/>
      <sheetName val="Sayfa1"/>
      <sheetName val="Personel Bildirimi"/>
      <sheetName val="Muhasebe"/>
      <sheetName val="Pers.Bil.Muh."/>
      <sheetName val="Banka Listesi"/>
      <sheetName val="Hizmetli"/>
      <sheetName val="Pers.Bil.Hiz."/>
    </sheetNames>
    <sheetDataSet>
      <sheetData sheetId="0">
        <row r="22">
          <cell r="AQ22">
            <v>1466280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workbookViewId="0">
      <selection activeCell="C32" sqref="C32"/>
    </sheetView>
  </sheetViews>
  <sheetFormatPr defaultRowHeight="12.75"/>
  <cols>
    <col min="1" max="1" width="10.7109375" style="61" customWidth="1"/>
    <col min="2" max="2" width="14.7109375" customWidth="1"/>
    <col min="3" max="3" width="13.42578125" customWidth="1"/>
    <col min="4" max="4" width="10" customWidth="1"/>
    <col min="5" max="5" width="10.7109375" style="62" customWidth="1"/>
    <col min="6" max="6" width="12.5703125" style="62" customWidth="1"/>
    <col min="7" max="7" width="10.7109375" style="61" customWidth="1"/>
    <col min="8" max="11" width="10.7109375" customWidth="1"/>
  </cols>
  <sheetData>
    <row r="2" spans="1:7" s="55" customFormat="1">
      <c r="A2" s="54" t="s">
        <v>10</v>
      </c>
      <c r="B2" s="55" t="s">
        <v>45</v>
      </c>
      <c r="C2" s="63" t="str">
        <f>yolluk!B2</f>
        <v>Mehmet ŞİMŞEK</v>
      </c>
      <c r="E2" s="56"/>
      <c r="F2" s="56"/>
      <c r="G2" s="54"/>
    </row>
    <row r="3" spans="1:7" s="55" customFormat="1">
      <c r="A3" s="54"/>
      <c r="C3" s="54" t="s">
        <v>46</v>
      </c>
      <c r="E3" s="56"/>
      <c r="F3" s="56"/>
      <c r="G3" s="54"/>
    </row>
    <row r="4" spans="1:7" s="55" customFormat="1">
      <c r="A4" s="54" t="s">
        <v>56</v>
      </c>
      <c r="C4" s="65" t="s">
        <v>73</v>
      </c>
      <c r="D4" s="66"/>
      <c r="E4" s="56"/>
      <c r="F4" s="56"/>
      <c r="G4" s="54"/>
    </row>
    <row r="5" spans="1:7" s="55" customFormat="1">
      <c r="A5" s="54" t="s">
        <v>57</v>
      </c>
      <c r="C5" s="65" t="s">
        <v>75</v>
      </c>
      <c r="D5" s="66"/>
      <c r="E5" s="56"/>
      <c r="F5" s="56"/>
      <c r="G5" s="54"/>
    </row>
    <row r="6" spans="1:7" s="55" customFormat="1">
      <c r="A6" s="54" t="s">
        <v>58</v>
      </c>
      <c r="C6" s="65" t="s">
        <v>74</v>
      </c>
      <c r="D6" s="66"/>
      <c r="E6" s="56"/>
      <c r="F6" s="56"/>
      <c r="G6" s="54"/>
    </row>
    <row r="7" spans="1:7" s="55" customFormat="1">
      <c r="A7" s="54"/>
      <c r="E7" s="56"/>
      <c r="F7" s="56"/>
      <c r="G7" s="54"/>
    </row>
    <row r="8" spans="1:7" s="55" customFormat="1">
      <c r="A8" s="57" t="s">
        <v>47</v>
      </c>
      <c r="B8" s="1" t="s">
        <v>48</v>
      </c>
      <c r="C8" s="1" t="s">
        <v>49</v>
      </c>
      <c r="D8" s="1" t="s">
        <v>50</v>
      </c>
      <c r="E8" s="58" t="s">
        <v>51</v>
      </c>
      <c r="F8" s="58" t="s">
        <v>52</v>
      </c>
      <c r="G8" s="57" t="s">
        <v>11</v>
      </c>
    </row>
    <row r="9" spans="1:7" s="55" customFormat="1">
      <c r="A9" s="57">
        <f>yolluk!L25</f>
        <v>946.2</v>
      </c>
      <c r="B9" s="64">
        <v>40695</v>
      </c>
      <c r="C9" s="64">
        <v>41649</v>
      </c>
      <c r="D9" s="41">
        <f>C9-B9</f>
        <v>954</v>
      </c>
      <c r="E9" s="60">
        <f>12/360</f>
        <v>3.3333333333333333E-2</v>
      </c>
      <c r="F9" s="57">
        <f>D9*E9</f>
        <v>31.8</v>
      </c>
      <c r="G9" s="57">
        <f>A9*F9/100</f>
        <v>300.89160000000004</v>
      </c>
    </row>
    <row r="10" spans="1:7">
      <c r="A10" s="57"/>
      <c r="B10" s="64"/>
      <c r="C10" s="64"/>
      <c r="D10" s="41"/>
      <c r="E10" s="60"/>
      <c r="F10" s="57"/>
      <c r="G10" s="57"/>
    </row>
    <row r="11" spans="1:7">
      <c r="A11" s="57"/>
      <c r="B11" s="40"/>
      <c r="C11" s="40"/>
      <c r="D11" s="59"/>
      <c r="E11" s="58"/>
      <c r="F11" s="58"/>
      <c r="G11" s="57"/>
    </row>
    <row r="12" spans="1:7">
      <c r="A12" s="57"/>
      <c r="B12" s="40"/>
      <c r="C12" s="40"/>
      <c r="D12" s="59"/>
      <c r="E12" s="58"/>
      <c r="F12" s="58"/>
      <c r="G12" s="57"/>
    </row>
    <row r="13" spans="1:7">
      <c r="A13" s="57"/>
      <c r="B13" s="1"/>
      <c r="C13" s="1"/>
      <c r="D13" s="59"/>
      <c r="E13" s="58"/>
      <c r="F13" s="58"/>
      <c r="G13" s="57"/>
    </row>
    <row r="14" spans="1:7">
      <c r="A14" s="57"/>
      <c r="B14" s="1"/>
      <c r="C14" s="1"/>
      <c r="D14" s="1"/>
      <c r="E14" s="58"/>
      <c r="F14" s="58"/>
      <c r="G14" s="57"/>
    </row>
    <row r="15" spans="1:7">
      <c r="A15" s="57"/>
      <c r="B15" s="1"/>
      <c r="C15" s="83" t="s">
        <v>53</v>
      </c>
      <c r="D15" s="84"/>
      <c r="E15" s="84"/>
      <c r="F15" s="85"/>
      <c r="G15" s="57">
        <f>SUM(G9:G13)</f>
        <v>300.89160000000004</v>
      </c>
    </row>
    <row r="16" spans="1:7">
      <c r="A16" s="57"/>
      <c r="B16" s="1"/>
      <c r="C16" s="83"/>
      <c r="D16" s="84"/>
      <c r="E16" s="84"/>
      <c r="F16" s="85"/>
      <c r="G16" s="57"/>
    </row>
    <row r="17" spans="1:8">
      <c r="A17" s="57"/>
      <c r="B17" s="1"/>
      <c r="C17" s="83" t="s">
        <v>59</v>
      </c>
      <c r="D17" s="84"/>
      <c r="E17" s="84"/>
      <c r="F17" s="85"/>
      <c r="G17" s="67">
        <v>18.399999999999999</v>
      </c>
    </row>
    <row r="18" spans="1:8">
      <c r="A18" s="57"/>
      <c r="B18" s="1"/>
      <c r="C18" s="83" t="s">
        <v>60</v>
      </c>
      <c r="D18" s="84"/>
      <c r="E18" s="84"/>
      <c r="F18" s="85"/>
      <c r="G18" s="67">
        <v>18.399999999999999</v>
      </c>
    </row>
    <row r="19" spans="1:8">
      <c r="A19" s="57"/>
      <c r="B19" s="1"/>
      <c r="C19" s="83" t="s">
        <v>54</v>
      </c>
      <c r="D19" s="84"/>
      <c r="E19" s="84"/>
      <c r="F19" s="85"/>
      <c r="G19" s="57">
        <f>A9</f>
        <v>946.2</v>
      </c>
    </row>
    <row r="20" spans="1:8">
      <c r="A20" s="57"/>
      <c r="B20" s="1"/>
      <c r="C20" s="83" t="s">
        <v>61</v>
      </c>
      <c r="D20" s="84"/>
      <c r="E20" s="84"/>
      <c r="F20" s="85"/>
      <c r="G20" s="67">
        <v>2.9</v>
      </c>
    </row>
    <row r="21" spans="1:8">
      <c r="A21" s="57"/>
      <c r="B21" s="1"/>
      <c r="C21" s="68" t="s">
        <v>62</v>
      </c>
      <c r="D21" s="69"/>
      <c r="E21" s="69"/>
      <c r="F21" s="70"/>
      <c r="G21" s="67">
        <v>43</v>
      </c>
    </row>
    <row r="22" spans="1:8">
      <c r="A22" s="57"/>
      <c r="B22" s="1"/>
      <c r="C22" s="68" t="s">
        <v>63</v>
      </c>
      <c r="D22" s="69"/>
      <c r="E22" s="69"/>
      <c r="F22" s="70"/>
      <c r="G22" s="67">
        <v>660</v>
      </c>
    </row>
    <row r="23" spans="1:8">
      <c r="A23" s="57"/>
      <c r="B23" s="1"/>
      <c r="C23" s="68"/>
      <c r="D23" s="69"/>
      <c r="E23" s="69"/>
      <c r="F23" s="70"/>
      <c r="G23" s="67"/>
    </row>
    <row r="24" spans="1:8">
      <c r="A24" s="57"/>
      <c r="B24" s="1"/>
      <c r="C24" s="1"/>
      <c r="D24" s="1"/>
      <c r="E24" s="58"/>
      <c r="F24" s="58"/>
      <c r="G24" s="57"/>
    </row>
    <row r="25" spans="1:8">
      <c r="A25" s="57"/>
      <c r="B25" s="1" t="s">
        <v>38</v>
      </c>
      <c r="C25" s="1"/>
      <c r="D25" s="1"/>
      <c r="E25" s="58"/>
      <c r="F25" s="58"/>
      <c r="G25" s="57">
        <f>SUM(G15:G24)</f>
        <v>1989.7916</v>
      </c>
    </row>
    <row r="28" spans="1:8">
      <c r="H28" s="36"/>
    </row>
    <row r="29" spans="1:8">
      <c r="H29" s="36"/>
    </row>
    <row r="30" spans="1:8">
      <c r="B30" t="s">
        <v>55</v>
      </c>
      <c r="C30" s="36">
        <f ca="1">TODAY()</f>
        <v>42026</v>
      </c>
      <c r="H30" s="36"/>
    </row>
    <row r="32" spans="1:8">
      <c r="C32" t="str">
        <f>yolluk!F32</f>
        <v>Mehmet AYDINOĞLU</v>
      </c>
    </row>
    <row r="33" spans="3:3">
      <c r="C33" s="82" t="str">
        <f>yolluk!F33</f>
        <v>İlçe Milli Eğitim Müdürü v.</v>
      </c>
    </row>
  </sheetData>
  <mergeCells count="6">
    <mergeCell ref="C20:F20"/>
    <mergeCell ref="C17:F17"/>
    <mergeCell ref="C15:F15"/>
    <mergeCell ref="C16:F16"/>
    <mergeCell ref="C18:F18"/>
    <mergeCell ref="C19:F19"/>
  </mergeCells>
  <phoneticPr fontId="3" type="noConversion"/>
  <pageMargins left="0.3" right="0.17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4"/>
  <sheetViews>
    <sheetView tabSelected="1" workbookViewId="0">
      <selection activeCell="C9" sqref="C9"/>
    </sheetView>
  </sheetViews>
  <sheetFormatPr defaultRowHeight="12.75"/>
  <cols>
    <col min="1" max="1" width="18.5703125" customWidth="1"/>
    <col min="2" max="2" width="20" customWidth="1"/>
    <col min="3" max="3" width="8.140625" customWidth="1"/>
    <col min="4" max="4" width="14.5703125" customWidth="1"/>
    <col min="5" max="5" width="0.140625" customWidth="1"/>
    <col min="7" max="7" width="10.85546875" customWidth="1"/>
    <col min="8" max="8" width="10" customWidth="1"/>
    <col min="9" max="9" width="7.140625" customWidth="1"/>
    <col min="10" max="10" width="11.7109375" customWidth="1"/>
    <col min="11" max="11" width="10.28515625" customWidth="1"/>
    <col min="12" max="12" width="15.85546875" customWidth="1"/>
    <col min="13" max="14" width="12" customWidth="1"/>
    <col min="18" max="18" width="6.28515625" customWidth="1"/>
    <col min="19" max="19" width="5.7109375" customWidth="1"/>
    <col min="20" max="20" width="7.5703125" customWidth="1"/>
    <col min="21" max="21" width="6.28515625" customWidth="1"/>
    <col min="22" max="22" width="4.7109375" customWidth="1"/>
  </cols>
  <sheetData>
    <row r="2" spans="1:14" s="18" customFormat="1">
      <c r="A2" s="13" t="s">
        <v>0</v>
      </c>
      <c r="B2" s="90" t="s">
        <v>79</v>
      </c>
      <c r="C2" s="15"/>
      <c r="D2" s="15" t="s">
        <v>4</v>
      </c>
      <c r="E2" s="15"/>
      <c r="F2" s="15"/>
      <c r="G2" s="15"/>
      <c r="H2" s="16" t="s">
        <v>28</v>
      </c>
      <c r="I2" s="52"/>
      <c r="J2" s="17"/>
      <c r="K2" s="93" t="s">
        <v>82</v>
      </c>
      <c r="L2" s="94"/>
      <c r="M2" s="19"/>
      <c r="N2" s="19"/>
    </row>
    <row r="3" spans="1:14" s="18" customFormat="1">
      <c r="A3" s="13" t="s">
        <v>1</v>
      </c>
      <c r="B3" s="90" t="s">
        <v>80</v>
      </c>
      <c r="C3" s="15"/>
      <c r="D3" s="15" t="s">
        <v>5</v>
      </c>
      <c r="E3" s="15"/>
      <c r="F3" s="15"/>
      <c r="G3" s="15"/>
      <c r="H3" s="16" t="s">
        <v>29</v>
      </c>
      <c r="I3" s="52"/>
      <c r="J3" s="17"/>
      <c r="K3" s="16" t="s">
        <v>85</v>
      </c>
      <c r="L3" s="17"/>
      <c r="M3" s="19"/>
      <c r="N3" s="19"/>
    </row>
    <row r="4" spans="1:14" s="18" customFormat="1">
      <c r="A4" s="13" t="s">
        <v>2</v>
      </c>
      <c r="B4" s="14" t="s">
        <v>81</v>
      </c>
      <c r="C4" s="15"/>
      <c r="D4" s="15"/>
      <c r="E4" s="15" t="s">
        <v>6</v>
      </c>
      <c r="F4" s="15"/>
      <c r="G4" s="15"/>
      <c r="H4" s="16" t="s">
        <v>30</v>
      </c>
      <c r="I4" s="52"/>
      <c r="J4" s="17"/>
      <c r="K4" s="16"/>
      <c r="L4" s="17"/>
      <c r="M4" s="19"/>
      <c r="N4" s="19"/>
    </row>
    <row r="5" spans="1:14" s="18" customFormat="1">
      <c r="A5" s="13" t="s">
        <v>3</v>
      </c>
      <c r="B5" s="89">
        <v>32</v>
      </c>
      <c r="C5" s="15"/>
      <c r="D5" s="15"/>
      <c r="E5" s="15"/>
      <c r="F5" s="15"/>
      <c r="G5" s="15"/>
      <c r="H5" s="16" t="s">
        <v>31</v>
      </c>
      <c r="I5" s="52"/>
      <c r="J5" s="17"/>
      <c r="K5" s="16" t="s">
        <v>10</v>
      </c>
      <c r="L5" s="17"/>
      <c r="M5" s="19"/>
      <c r="N5" s="19"/>
    </row>
    <row r="6" spans="1:14">
      <c r="A6" s="2" t="s">
        <v>18</v>
      </c>
      <c r="B6" s="9" t="s">
        <v>41</v>
      </c>
      <c r="C6" s="9" t="s">
        <v>26</v>
      </c>
      <c r="D6" s="10" t="s">
        <v>7</v>
      </c>
      <c r="E6" s="8"/>
      <c r="F6" s="8" t="s">
        <v>10</v>
      </c>
      <c r="G6" s="9" t="s">
        <v>14</v>
      </c>
      <c r="H6" s="7" t="s">
        <v>16</v>
      </c>
      <c r="I6" s="10"/>
      <c r="J6" s="10"/>
      <c r="K6" s="8"/>
      <c r="L6" s="9" t="s">
        <v>25</v>
      </c>
      <c r="M6" s="20"/>
      <c r="N6" s="20"/>
    </row>
    <row r="7" spans="1:14">
      <c r="A7" s="3" t="s">
        <v>19</v>
      </c>
      <c r="B7" s="11"/>
      <c r="C7" s="11" t="s">
        <v>27</v>
      </c>
      <c r="D7" s="9" t="s">
        <v>8</v>
      </c>
      <c r="E7" s="9" t="s">
        <v>12</v>
      </c>
      <c r="F7" s="9" t="s">
        <v>11</v>
      </c>
      <c r="G7" s="11" t="s">
        <v>15</v>
      </c>
      <c r="H7" s="9" t="s">
        <v>17</v>
      </c>
      <c r="I7" s="51" t="s">
        <v>43</v>
      </c>
      <c r="J7" s="7" t="s">
        <v>20</v>
      </c>
      <c r="K7" s="8"/>
      <c r="L7" s="11" t="s">
        <v>24</v>
      </c>
      <c r="M7" s="20"/>
      <c r="N7" s="20"/>
    </row>
    <row r="8" spans="1:14">
      <c r="A8" s="4"/>
      <c r="B8" s="12"/>
      <c r="C8" s="12"/>
      <c r="D8" s="12" t="s">
        <v>9</v>
      </c>
      <c r="E8" s="12" t="s">
        <v>13</v>
      </c>
      <c r="F8" s="12">
        <v>1</v>
      </c>
      <c r="G8" s="12">
        <v>2</v>
      </c>
      <c r="H8" s="12" t="s">
        <v>23</v>
      </c>
      <c r="I8" s="12">
        <v>5</v>
      </c>
      <c r="J8" s="5" t="s">
        <v>21</v>
      </c>
      <c r="K8" s="5" t="s">
        <v>22</v>
      </c>
      <c r="L8" s="12"/>
      <c r="M8" s="20"/>
      <c r="N8" s="20"/>
    </row>
    <row r="9" spans="1:14">
      <c r="A9" s="91" t="s">
        <v>77</v>
      </c>
      <c r="B9" s="38" t="str">
        <f xml:space="preserve"> B2</f>
        <v>Mehmet ŞİMŞEK</v>
      </c>
      <c r="C9" s="33" t="s">
        <v>33</v>
      </c>
      <c r="D9" s="34">
        <v>1</v>
      </c>
      <c r="E9" s="42">
        <f>B5</f>
        <v>32</v>
      </c>
      <c r="F9" s="42">
        <f>B5</f>
        <v>32</v>
      </c>
      <c r="G9" s="92">
        <v>15</v>
      </c>
      <c r="H9" s="45">
        <f>E9*20</f>
        <v>640</v>
      </c>
      <c r="I9" s="45">
        <f>E9*5/100</f>
        <v>1.6</v>
      </c>
      <c r="J9" s="35">
        <f xml:space="preserve"> B21</f>
        <v>162</v>
      </c>
      <c r="K9" s="45">
        <f>I9*J9</f>
        <v>259.2</v>
      </c>
      <c r="L9" s="48">
        <f t="shared" ref="L9:L24" si="0">F9+G9+H9+K9</f>
        <v>946.2</v>
      </c>
      <c r="M9" s="21"/>
      <c r="N9" s="21"/>
    </row>
    <row r="10" spans="1:14">
      <c r="A10" s="28" t="s">
        <v>10</v>
      </c>
      <c r="B10" s="29"/>
      <c r="C10" s="37"/>
      <c r="D10" s="30"/>
      <c r="E10" s="42"/>
      <c r="F10" s="43"/>
      <c r="G10" s="92"/>
      <c r="H10" s="45"/>
      <c r="I10" s="45"/>
      <c r="J10" s="32"/>
      <c r="K10" s="46"/>
      <c r="L10" s="49">
        <f t="shared" si="0"/>
        <v>0</v>
      </c>
      <c r="M10" s="21"/>
      <c r="N10" s="21"/>
    </row>
    <row r="11" spans="1:14">
      <c r="A11" s="28" t="s">
        <v>10</v>
      </c>
      <c r="B11" s="29"/>
      <c r="C11" s="29"/>
      <c r="D11" s="30"/>
      <c r="E11" s="42"/>
      <c r="F11" s="43"/>
      <c r="G11" s="42"/>
      <c r="H11" s="45"/>
      <c r="I11" s="45"/>
      <c r="J11" s="32"/>
      <c r="K11" s="46"/>
      <c r="L11" s="50">
        <f t="shared" si="0"/>
        <v>0</v>
      </c>
      <c r="M11" s="21"/>
      <c r="N11" s="21"/>
    </row>
    <row r="12" spans="1:14">
      <c r="A12" s="28" t="s">
        <v>10</v>
      </c>
      <c r="B12" s="29"/>
      <c r="C12" s="29"/>
      <c r="D12" s="30"/>
      <c r="E12" s="42"/>
      <c r="F12" s="43"/>
      <c r="G12" s="42"/>
      <c r="H12" s="45"/>
      <c r="I12" s="45"/>
      <c r="J12" s="32"/>
      <c r="K12" s="46"/>
      <c r="L12" s="50">
        <f t="shared" si="0"/>
        <v>0</v>
      </c>
      <c r="M12" s="21"/>
      <c r="N12" s="21"/>
    </row>
    <row r="13" spans="1:14">
      <c r="A13" s="28"/>
      <c r="B13" s="29"/>
      <c r="C13" s="29"/>
      <c r="D13" s="30"/>
      <c r="E13" s="42"/>
      <c r="F13" s="43"/>
      <c r="G13" s="42"/>
      <c r="H13" s="45"/>
      <c r="I13" s="45"/>
      <c r="J13" s="32"/>
      <c r="K13" s="46"/>
      <c r="L13" s="50">
        <f t="shared" si="0"/>
        <v>0</v>
      </c>
      <c r="M13" s="21"/>
      <c r="N13" s="21"/>
    </row>
    <row r="14" spans="1:14">
      <c r="A14" s="28"/>
      <c r="B14" s="29"/>
      <c r="C14" s="29"/>
      <c r="D14" s="30"/>
      <c r="E14" s="42"/>
      <c r="F14" s="43"/>
      <c r="G14" s="42"/>
      <c r="H14" s="46"/>
      <c r="I14" s="46"/>
      <c r="J14" s="32"/>
      <c r="K14" s="46"/>
      <c r="L14" s="50">
        <f t="shared" si="0"/>
        <v>0</v>
      </c>
      <c r="M14" s="21"/>
      <c r="N14" s="21"/>
    </row>
    <row r="15" spans="1:14">
      <c r="A15" s="28"/>
      <c r="B15" s="29"/>
      <c r="C15" s="29"/>
      <c r="D15" s="30"/>
      <c r="E15" s="42"/>
      <c r="F15" s="43"/>
      <c r="G15" s="43"/>
      <c r="H15" s="46"/>
      <c r="I15" s="46"/>
      <c r="J15" s="32"/>
      <c r="K15" s="46"/>
      <c r="L15" s="50">
        <f t="shared" si="0"/>
        <v>0</v>
      </c>
      <c r="M15" s="21"/>
      <c r="N15" s="21"/>
    </row>
    <row r="16" spans="1:14">
      <c r="A16" s="28"/>
      <c r="B16" s="29"/>
      <c r="C16" s="29"/>
      <c r="D16" s="30"/>
      <c r="E16" s="43"/>
      <c r="F16" s="43"/>
      <c r="G16" s="43"/>
      <c r="H16" s="46"/>
      <c r="I16" s="46"/>
      <c r="J16" s="32"/>
      <c r="K16" s="46"/>
      <c r="L16" s="50">
        <f t="shared" si="0"/>
        <v>0</v>
      </c>
      <c r="M16" s="21"/>
      <c r="N16" s="21"/>
    </row>
    <row r="17" spans="1:14">
      <c r="A17" s="28" t="s">
        <v>10</v>
      </c>
      <c r="B17" s="29"/>
      <c r="C17" s="29"/>
      <c r="D17" s="30"/>
      <c r="E17" s="43"/>
      <c r="F17" s="43"/>
      <c r="G17" s="43"/>
      <c r="H17" s="46"/>
      <c r="I17" s="46"/>
      <c r="J17" s="32"/>
      <c r="K17" s="46"/>
      <c r="L17" s="50">
        <f t="shared" si="0"/>
        <v>0</v>
      </c>
      <c r="M17" s="21"/>
      <c r="N17" s="21"/>
    </row>
    <row r="18" spans="1:14">
      <c r="A18" s="28" t="s">
        <v>83</v>
      </c>
      <c r="B18" s="88">
        <v>35</v>
      </c>
      <c r="C18" s="29"/>
      <c r="D18" s="30"/>
      <c r="E18" s="43"/>
      <c r="F18" s="43"/>
      <c r="G18" s="43"/>
      <c r="H18" s="46"/>
      <c r="I18" s="46"/>
      <c r="J18" s="32"/>
      <c r="K18" s="46"/>
      <c r="L18" s="50">
        <f t="shared" si="0"/>
        <v>0</v>
      </c>
      <c r="M18" s="21"/>
      <c r="N18" s="21"/>
    </row>
    <row r="19" spans="1:14">
      <c r="A19" s="28" t="str">
        <f>A9</f>
        <v xml:space="preserve">Malazgirt-Muş </v>
      </c>
      <c r="B19" s="88">
        <v>127</v>
      </c>
      <c r="C19" s="29"/>
      <c r="D19" s="30"/>
      <c r="E19" s="43"/>
      <c r="F19" s="43"/>
      <c r="G19" s="43"/>
      <c r="H19" s="46"/>
      <c r="I19" s="46"/>
      <c r="J19" s="32"/>
      <c r="K19" s="46"/>
      <c r="L19" s="50">
        <f t="shared" si="0"/>
        <v>0</v>
      </c>
      <c r="M19" s="21"/>
      <c r="N19" s="21"/>
    </row>
    <row r="20" spans="1:14">
      <c r="A20" s="28"/>
      <c r="B20" s="29"/>
      <c r="C20" s="29" t="s">
        <v>10</v>
      </c>
      <c r="D20" s="30"/>
      <c r="E20" s="43"/>
      <c r="F20" s="43"/>
      <c r="G20" s="43"/>
      <c r="H20" s="31"/>
      <c r="I20" s="31"/>
      <c r="J20" s="32"/>
      <c r="K20" s="46"/>
      <c r="L20" s="50">
        <f t="shared" si="0"/>
        <v>0</v>
      </c>
      <c r="M20" s="21"/>
      <c r="N20" s="21"/>
    </row>
    <row r="21" spans="1:14">
      <c r="A21" s="28" t="s">
        <v>40</v>
      </c>
      <c r="B21" s="29">
        <f>SUM(B18:B20)</f>
        <v>162</v>
      </c>
      <c r="C21" s="29"/>
      <c r="D21" s="30"/>
      <c r="E21" s="43"/>
      <c r="F21" s="43"/>
      <c r="G21" s="43"/>
      <c r="H21" s="31"/>
      <c r="I21" s="31"/>
      <c r="J21" s="32"/>
      <c r="K21" s="46"/>
      <c r="L21" s="50">
        <f t="shared" si="0"/>
        <v>0</v>
      </c>
      <c r="M21" s="21"/>
      <c r="N21" s="21"/>
    </row>
    <row r="22" spans="1:14">
      <c r="A22" s="28"/>
      <c r="B22" s="29"/>
      <c r="C22" s="29"/>
      <c r="D22" s="30"/>
      <c r="E22" s="43"/>
      <c r="F22" s="43"/>
      <c r="G22" s="43"/>
      <c r="H22" s="31"/>
      <c r="I22" s="31"/>
      <c r="J22" s="32"/>
      <c r="K22" s="46"/>
      <c r="L22" s="50">
        <f t="shared" si="0"/>
        <v>0</v>
      </c>
      <c r="M22" s="21"/>
      <c r="N22" s="21"/>
    </row>
    <row r="23" spans="1:14">
      <c r="A23" s="28"/>
      <c r="B23" s="29"/>
      <c r="C23" s="29"/>
      <c r="D23" s="30"/>
      <c r="E23" s="43"/>
      <c r="F23" s="43"/>
      <c r="G23" s="43"/>
      <c r="H23" s="31"/>
      <c r="I23" s="31"/>
      <c r="J23" s="32"/>
      <c r="K23" s="46"/>
      <c r="L23" s="50">
        <f t="shared" si="0"/>
        <v>0</v>
      </c>
      <c r="M23" s="21"/>
      <c r="N23" s="21"/>
    </row>
    <row r="24" spans="1:14">
      <c r="A24" s="28"/>
      <c r="B24" s="29"/>
      <c r="C24" s="29"/>
      <c r="D24" s="30"/>
      <c r="E24" s="43"/>
      <c r="F24" s="43"/>
      <c r="G24" s="43"/>
      <c r="H24" s="31"/>
      <c r="I24" s="31"/>
      <c r="J24" s="32"/>
      <c r="K24" s="46"/>
      <c r="L24" s="50">
        <f t="shared" si="0"/>
        <v>0</v>
      </c>
      <c r="M24" s="21"/>
      <c r="N24" s="21"/>
    </row>
    <row r="25" spans="1:14">
      <c r="A25" s="22" t="s">
        <v>32</v>
      </c>
      <c r="B25" s="23"/>
      <c r="C25" s="24"/>
      <c r="D25" s="25">
        <f t="shared" ref="D25:L25" si="1">SUM(D9:D24)</f>
        <v>1</v>
      </c>
      <c r="E25" s="44">
        <f t="shared" si="1"/>
        <v>32</v>
      </c>
      <c r="F25" s="44">
        <f t="shared" si="1"/>
        <v>32</v>
      </c>
      <c r="G25" s="44">
        <f t="shared" si="1"/>
        <v>15</v>
      </c>
      <c r="H25" s="26">
        <f t="shared" si="1"/>
        <v>640</v>
      </c>
      <c r="I25" s="26"/>
      <c r="J25" s="27">
        <f t="shared" si="1"/>
        <v>162</v>
      </c>
      <c r="K25" s="47">
        <f t="shared" si="1"/>
        <v>259.2</v>
      </c>
      <c r="L25" s="47">
        <f t="shared" si="1"/>
        <v>946.2</v>
      </c>
      <c r="M25" s="21"/>
      <c r="N25" s="21"/>
    </row>
    <row r="26" spans="1:14">
      <c r="A26" s="86" t="str">
        <f xml:space="preserve"> A9</f>
        <v xml:space="preserve">Malazgirt-Muş </v>
      </c>
      <c r="B26" s="86"/>
      <c r="C26" s="86"/>
      <c r="D26" s="6" t="s">
        <v>10</v>
      </c>
      <c r="E26" s="6" t="s">
        <v>10</v>
      </c>
      <c r="F26" s="6"/>
      <c r="G26" s="6" t="s">
        <v>84</v>
      </c>
      <c r="H26" s="15" t="str">
        <f xml:space="preserve"> B2</f>
        <v>Mehmet ŞİMŞEK</v>
      </c>
      <c r="I26" s="15"/>
      <c r="J26" s="6"/>
      <c r="K26" s="6"/>
      <c r="L26" s="6" t="s">
        <v>34</v>
      </c>
      <c r="M26" s="6"/>
      <c r="N26" s="6"/>
    </row>
    <row r="27" spans="1:14">
      <c r="A27" t="s">
        <v>42</v>
      </c>
      <c r="B27" s="6" t="s">
        <v>35</v>
      </c>
      <c r="C27" s="6"/>
      <c r="D27" s="6"/>
      <c r="E27" s="6"/>
      <c r="F27" s="6"/>
      <c r="G27" s="53">
        <f>L25</f>
        <v>946.2</v>
      </c>
      <c r="H27" s="6" t="s">
        <v>44</v>
      </c>
      <c r="I27" s="6"/>
      <c r="J27" s="6"/>
      <c r="K27" s="6"/>
      <c r="L27" s="6"/>
      <c r="M27" s="6"/>
      <c r="N27" s="6"/>
    </row>
    <row r="28" spans="1:14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>
      <c r="B29" s="6"/>
      <c r="C29" s="6"/>
      <c r="D29" s="6"/>
      <c r="E29" s="6"/>
      <c r="F29" s="6"/>
      <c r="G29" s="6"/>
      <c r="H29" s="6"/>
      <c r="I29" s="6"/>
      <c r="J29" s="39">
        <f ca="1">TODAY()</f>
        <v>42026</v>
      </c>
      <c r="K29" s="6"/>
      <c r="L29" s="6"/>
      <c r="M29" s="6"/>
      <c r="N29" s="6"/>
    </row>
    <row r="30" spans="1:14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>
      <c r="B31" s="6"/>
      <c r="C31" s="6" t="s">
        <v>10</v>
      </c>
      <c r="D31" s="6" t="s">
        <v>39</v>
      </c>
      <c r="E31" s="6"/>
      <c r="F31" s="6"/>
      <c r="G31" s="6"/>
      <c r="H31" s="6"/>
      <c r="I31" s="6"/>
      <c r="J31" s="6"/>
      <c r="K31" s="19" t="str">
        <f>B2</f>
        <v>Mehmet ŞİMŞEK</v>
      </c>
      <c r="L31" s="6"/>
      <c r="M31" s="6"/>
    </row>
    <row r="32" spans="1:14">
      <c r="B32" s="6"/>
      <c r="C32" s="87" t="s">
        <v>71</v>
      </c>
      <c r="D32" s="87"/>
      <c r="E32" s="6"/>
      <c r="F32" s="95" t="s">
        <v>76</v>
      </c>
      <c r="G32" s="95"/>
      <c r="H32" s="6"/>
      <c r="I32" s="6"/>
      <c r="J32" s="6"/>
      <c r="K32" s="6"/>
      <c r="L32" s="6"/>
      <c r="M32" s="6"/>
      <c r="N32" s="6"/>
    </row>
    <row r="33" spans="2:14">
      <c r="B33" s="6"/>
      <c r="C33" s="6"/>
      <c r="D33" s="6" t="s">
        <v>72</v>
      </c>
      <c r="E33" s="6" t="s">
        <v>36</v>
      </c>
      <c r="F33" s="96" t="s">
        <v>78</v>
      </c>
      <c r="G33" s="96"/>
      <c r="H33" s="15"/>
      <c r="I33" s="15"/>
      <c r="J33" s="6"/>
      <c r="K33" s="6"/>
      <c r="L33" s="6"/>
      <c r="M33" s="6"/>
      <c r="N33" s="6"/>
    </row>
    <row r="34" spans="2:14">
      <c r="B34" s="6"/>
      <c r="C34" s="6"/>
      <c r="D34" s="6" t="s">
        <v>37</v>
      </c>
      <c r="E34" s="6"/>
      <c r="F34" s="15"/>
      <c r="G34" s="15"/>
      <c r="H34" s="6"/>
      <c r="I34" s="6"/>
      <c r="J34" s="6"/>
      <c r="K34" s="6"/>
      <c r="L34" s="6"/>
      <c r="M34" s="6"/>
      <c r="N34" s="6"/>
    </row>
  </sheetData>
  <mergeCells count="5">
    <mergeCell ref="F32:G32"/>
    <mergeCell ref="F33:G33"/>
    <mergeCell ref="K2:L2"/>
    <mergeCell ref="A26:C26"/>
    <mergeCell ref="C32:D32"/>
  </mergeCells>
  <phoneticPr fontId="0" type="noConversion"/>
  <pageMargins left="0.38" right="0.51181102362204722" top="0.55118110236220474" bottom="0.98425196850393704" header="0.51181102362204722" footer="0.51181102362204722"/>
  <pageSetup paperSize="9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showGridLines="0" workbookViewId="0">
      <selection activeCell="B12" sqref="B12"/>
    </sheetView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>
      <c r="B1" s="71" t="s">
        <v>64</v>
      </c>
      <c r="C1" s="72"/>
      <c r="D1" s="77"/>
      <c r="E1" s="77"/>
    </row>
    <row r="2" spans="2:5">
      <c r="B2" s="71" t="s">
        <v>65</v>
      </c>
      <c r="C2" s="72"/>
      <c r="D2" s="77"/>
      <c r="E2" s="77"/>
    </row>
    <row r="3" spans="2:5">
      <c r="B3" s="73"/>
      <c r="C3" s="73"/>
      <c r="D3" s="78"/>
      <c r="E3" s="78"/>
    </row>
    <row r="4" spans="2:5" ht="38.25">
      <c r="B4" s="74" t="s">
        <v>66</v>
      </c>
      <c r="C4" s="73"/>
      <c r="D4" s="78"/>
      <c r="E4" s="78"/>
    </row>
    <row r="5" spans="2:5">
      <c r="B5" s="73"/>
      <c r="C5" s="73"/>
      <c r="D5" s="78"/>
      <c r="E5" s="78"/>
    </row>
    <row r="6" spans="2:5" ht="25.5">
      <c r="B6" s="71" t="s">
        <v>67</v>
      </c>
      <c r="C6" s="72"/>
      <c r="D6" s="77"/>
      <c r="E6" s="79" t="s">
        <v>68</v>
      </c>
    </row>
    <row r="7" spans="2:5" ht="13.5" thickBot="1">
      <c r="B7" s="73"/>
      <c r="C7" s="73"/>
      <c r="D7" s="78"/>
      <c r="E7" s="78"/>
    </row>
    <row r="8" spans="2:5" ht="51.75" thickBot="1">
      <c r="B8" s="75" t="s">
        <v>69</v>
      </c>
      <c r="C8" s="76"/>
      <c r="D8" s="80"/>
      <c r="E8" s="81" t="s">
        <v>70</v>
      </c>
    </row>
    <row r="9" spans="2:5">
      <c r="B9" s="73"/>
      <c r="C9" s="73"/>
      <c r="D9" s="78"/>
      <c r="E9" s="7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faız tab</vt:lpstr>
      <vt:lpstr>yolluk</vt:lpstr>
      <vt:lpstr>Uyumluluk Raporu</vt:lpstr>
      <vt:lpstr>yolluk!Yazdırma_Alanı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Elegant</dc:creator>
  <cp:lastModifiedBy>Casper</cp:lastModifiedBy>
  <cp:lastPrinted>2014-08-27T06:35:01Z</cp:lastPrinted>
  <dcterms:created xsi:type="dcterms:W3CDTF">1998-11-17T18:37:49Z</dcterms:created>
  <dcterms:modified xsi:type="dcterms:W3CDTF">2015-01-22T08:08:11Z</dcterms:modified>
</cp:coreProperties>
</file>